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defaultThemeVersion="166925"/>
  <mc:AlternateContent xmlns:mc="http://schemas.openxmlformats.org/markup-compatibility/2006">
    <mc:Choice Requires="x15">
      <x15ac:absPath xmlns:x15ac="http://schemas.microsoft.com/office/spreadsheetml/2010/11/ac" url="https://miamiedu.sharepoint.com/sites/umsustainability/Shared Documents/Sustainability Program Coordinator/Green Lab/"/>
    </mc:Choice>
  </mc:AlternateContent>
  <xr:revisionPtr revIDLastSave="980" documentId="11_E60897F41BE170836B02CE998F75CCDC64E183C8" xr6:coauthVersionLast="47" xr6:coauthVersionMax="47" xr10:uidLastSave="{64940BC7-7F3D-4008-A72B-D7171E9309FC}"/>
  <bookViews>
    <workbookView xWindow="2340" yWindow="1290" windowWidth="25260" windowHeight="14910" firstSheet="1" activeTab="1" xr2:uid="{00000000-000D-0000-FFFF-FFFF00000000}"/>
  </bookViews>
  <sheets>
    <sheet name="Summary" sheetId="6" r:id="rId1"/>
    <sheet name="Materials Management" sheetId="4" r:id="rId2"/>
    <sheet name="Cold Storage &amp; Appliances" sheetId="5" r:id="rId3"/>
    <sheet name="Engagement, Equity, &amp; Inclusion" sheetId="1" r:id="rId4"/>
    <sheet name="Sustainable Fieldwork"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E6" i="1"/>
  <c r="D6" i="1"/>
  <c r="B4" i="6" s="1"/>
  <c r="E9" i="5"/>
  <c r="D9" i="5"/>
  <c r="B3" i="6" s="1"/>
  <c r="C27" i="3"/>
  <c r="E25" i="3"/>
  <c r="D25" i="3"/>
  <c r="B5" i="6" s="1"/>
  <c r="D12" i="4"/>
  <c r="B2" i="6"/>
  <c r="B6" i="6" l="1"/>
  <c r="B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tc={DE0EC94C-E598-4600-B2C3-0A334532CCD6}</author>
  </authors>
  <commentList>
    <comment ref="B6" authorId="0" shapeId="0" xr:uid="{DE0EC94C-E598-4600-B2C3-0A334532CCD6}">
      <text>
        <t>[Threaded comment]
Your version of Excel allows you to read this threaded comment; however, any edits to it will get removed if the file is opened in a newer version of Excel. Learn more: https://go.microsoft.com/fwlink/?linkid=870924
Comment:
    I'm not sure what plastic storage containers are you talking about?
Reply:
    Hi Leyna! Plastic storage containers refers to smaller tupperware-like containers that some labs use but are unable to run through the autoclave.
Reply:
    oh, we don't use the autoclave, so we can use the tupperwares that are normal and reuse them. Gotcha</t>
      </text>
    </comment>
  </commentList>
</comments>
</file>

<file path=xl/sharedStrings.xml><?xml version="1.0" encoding="utf-8"?>
<sst xmlns="http://schemas.openxmlformats.org/spreadsheetml/2006/main" count="122" uniqueCount="98">
  <si>
    <t>Category</t>
  </si>
  <si>
    <t>Total Points Earned</t>
  </si>
  <si>
    <t>Tiers</t>
  </si>
  <si>
    <t>Required Points</t>
  </si>
  <si>
    <t>Materials Management</t>
  </si>
  <si>
    <t xml:space="preserve">Platinum </t>
  </si>
  <si>
    <t>Cold Storage &amp; Appliances</t>
  </si>
  <si>
    <t>Gold</t>
  </si>
  <si>
    <t>Engagement, Equity, &amp; Inclusion</t>
  </si>
  <si>
    <t>Silver</t>
  </si>
  <si>
    <t>Sustainable Fieldwork</t>
  </si>
  <si>
    <t>Bronze</t>
  </si>
  <si>
    <t xml:space="preserve">Total: </t>
  </si>
  <si>
    <t xml:space="preserve">Your Achievement Level: </t>
  </si>
  <si>
    <t xml:space="preserve">Fill in the gray boxes with the point values for the actions your lab has completed. When you have completed this form, download the file and send it to greenu@miami.edu to receive your award and recognition. </t>
  </si>
  <si>
    <t>Credit</t>
  </si>
  <si>
    <t>Description</t>
  </si>
  <si>
    <t>Points</t>
  </si>
  <si>
    <t>Points Earned</t>
  </si>
  <si>
    <t>N/A</t>
  </si>
  <si>
    <t>W-1</t>
  </si>
  <si>
    <t>Our lab has a designated recycling station with an obstructive opening lid and proper signage (order from greenu@miami.edu) for the collection of accepted recyclables. We participate in UM's recycling programs for batteries, E-waste, etc. If we are on the RSMAES campus, we participate in plastic film recycling via Trex.</t>
  </si>
  <si>
    <t>W-2</t>
  </si>
  <si>
    <t>Our lab prioritizes the procurement of sustainable research products. At least 50% of lab occupants have read about the ACT Label and our Green Liaison has filled out the ACT Label Interest Form to encourage more transparency from science supply vendors.</t>
  </si>
  <si>
    <t>W-3</t>
  </si>
  <si>
    <t>Our lab prints sustainably. We use FSC-certified printer paper with at least 30% recycled content and participate in UM's toner cartridge recycling program. If we are unsure about whether or not the paper is FSC-certified, we have contacted the person in charge of purchasing and asked about switching to FSC-certified paper.</t>
  </si>
  <si>
    <t>W-4</t>
  </si>
  <si>
    <t>Our lab repairs any equipment that can be sewn or mended until it must be replaced. If we need to purchase new equipment, we check within the department first for any extras that aren't being used.</t>
  </si>
  <si>
    <t>W-5</t>
  </si>
  <si>
    <t xml:space="preserve">Our lab replaces single use plastic storage containers with reusable containers that can be sterilized if necessary. </t>
  </si>
  <si>
    <t>W-6</t>
  </si>
  <si>
    <t xml:space="preserve">Our lab works with other departments at UM or the community at large to field materials that can no longer be used (ex. plastic reef structures used for art installation) to reduce waste and promote community engagement and education. </t>
  </si>
  <si>
    <t>W-7</t>
  </si>
  <si>
    <t>Our lab donates extra office and lab supplies by either sharing them within the department or by contacting GreenU at greenu@miami.edu. GreenU sends unwanted office supplies to the Education Fund in Miami each year.</t>
  </si>
  <si>
    <t>W-8</t>
  </si>
  <si>
    <t>If our lab uses microcentrifuge tubes, we purchase either glass tubes that can be sterilized and reused, or biodegradable disposable tubes made from 90% recycled cooking oil available through VWR.</t>
  </si>
  <si>
    <t>W-9</t>
  </si>
  <si>
    <t xml:space="preserve">If our lab uses syringes, we purchase glass syringes that can be sterilized and reused. These are available from VWR. </t>
  </si>
  <si>
    <t>W-10</t>
  </si>
  <si>
    <t xml:space="preserve">If our lab uses biopsy punches, we purchase heavy-duty reusable punches. </t>
  </si>
  <si>
    <t>A-1</t>
  </si>
  <si>
    <t>Our lab has scheduled times to de-ice ULT units at least once per month and/or defrost standard freezers (-20°C to -40°C) at least once per year for maximum energy efficiency. We keep a record of de-ice and defrost dates. Note, that de-icing is simply the removal of ice and does not require a full shutdown like defrosting.</t>
  </si>
  <si>
    <t>A-2</t>
  </si>
  <si>
    <t>Our lab has scheduled bi-annual/annual preventative maintenance on all cold storage units in the lab. This includes vacuuming or effectively removing dust and debris from the base of the unit, wiping or vacuuming coils to remove dust, and cleaning filters.</t>
  </si>
  <si>
    <t>A-3</t>
  </si>
  <si>
    <t>Our lab has set all computers to energy saving mode and has set computer to sleep after 10 minutes or less of inactivity. Find these options in the Control Panel under 'Hardware and Sound'.</t>
  </si>
  <si>
    <t>A-4</t>
  </si>
  <si>
    <t>Our lab has agreed to turn off designated pieces of equipment at the end of each day. We have dedicated time at a lab meeting for an in-depth discussion about which equipment can be turned off after use, at the end of the day, and which should never be turned off.</t>
  </si>
  <si>
    <t>A-5</t>
  </si>
  <si>
    <t>Autoclaves are run at full capacity, only used for sterilization purposes, and our Green Liaison reports leaks at autoclave drains. Our Green Liaison has made an inquiry with their Facilities Coordinator about the possibility of putting communal autoclaves on “standby mode” when not in use, and at least 50% of lab personnel have signed the Green Labs pledge for judicious use of autoclaves.</t>
  </si>
  <si>
    <t>A-6</t>
  </si>
  <si>
    <t>50% of lab personnel have signed the Green Labs pledge for judicious use of ice makers.</t>
  </si>
  <si>
    <t>A-7</t>
  </si>
  <si>
    <t>Our lab has checked and ensured that thermostats are not blocked by equipment, lab coats, or other materials. If blocked, we have worked with EHS or FM to move the equipment or materials properly. When thermostats are blocked, they cannot sense the room temperature accurately and the air handling system may not be performing optimally. Even if they are not covered, if they are right next to equipment that exhausts heat, they cannot accurately detect room temperature.</t>
  </si>
  <si>
    <t>E1</t>
  </si>
  <si>
    <t>The Green Liaison, the primary contact between the lab and GreenU, has taken the Green Lab 101 training webinar offered by GreenU OR has invited GreenU to a lab meeting to discuss the Green Lab program.</t>
  </si>
  <si>
    <t>E2</t>
  </si>
  <si>
    <t>The lab’s Green Liaison has subscribed to the Office of Sustainability’s monthly newsletter and shares events and opportunities with lab members when appropriate. The Green Liaison also shares best practices from this checklist regularly with lab members.</t>
  </si>
  <si>
    <t>E3</t>
  </si>
  <si>
    <t>The lab engages in regular discussions about DEI in STEM centered around readings, documentaries, or podcasts. Please check our website for suggested readings that have been used by other labs.</t>
  </si>
  <si>
    <t>E4</t>
  </si>
  <si>
    <t>Our lab has adopted the following statement on equity and diversity (or has created its own) and it is publicly available on the lab website:</t>
  </si>
  <si>
    <t>F-1</t>
  </si>
  <si>
    <t>Our lab recognizes that we have a fundamental obligation to the species and habitats that we study. To this end, we have analyzed and documented the impact of our research on our target species, on non-target species, on the ecosystem where the target species are studied, and on the local human communities and host cultures.</t>
  </si>
  <si>
    <t>F-2</t>
  </si>
  <si>
    <t>Our lab challenges the use of destructive sampling methods. Destructive sampling methods are any procedure that cause a permanent change to a specimen. These methods are often quickly justified by cost without having made a thorough case for the use of non-destructive alternatives. To earn this credit, our lab either does not use destructive sampling methods, or has conducted an in-depth review of the impact of our destructive sampling methods versus alternative sampling methods.</t>
  </si>
  <si>
    <t>F-3</t>
  </si>
  <si>
    <t xml:space="preserve">Our lab coordinates carpooling efforts to research sites or docks to reduce transportation emissions. </t>
  </si>
  <si>
    <t>F-4</t>
  </si>
  <si>
    <t xml:space="preserve">Our lab turns off all computers and equipment before going to the field. </t>
  </si>
  <si>
    <t>F-5</t>
  </si>
  <si>
    <t xml:space="preserve">Our lab reduces habitat disturbance and trampling by reusing the same walking and driving paths when possible. </t>
  </si>
  <si>
    <t>F-6</t>
  </si>
  <si>
    <t xml:space="preserve">We arrive at study sites with clean gear and clothes to reduce the unintentional spread of disease, parasites, contaminates, and invasive species. </t>
  </si>
  <si>
    <t>F-7</t>
  </si>
  <si>
    <t>Our lab minimizes the need for travel by promoting local science collaborations. Describe how you address engaging local science.</t>
  </si>
  <si>
    <t>F-8</t>
  </si>
  <si>
    <t xml:space="preserve">Our lab shares, reuses, and repairs camping equipment, field clothes, and other materials as much as possible before buying new. </t>
  </si>
  <si>
    <t>F-9</t>
  </si>
  <si>
    <t xml:space="preserve">When buying new equipment, our lab considers durability of the product to reduce excess purchasing, and prioritizes buying recycled or sustainably made products. </t>
  </si>
  <si>
    <t>F-10</t>
  </si>
  <si>
    <t xml:space="preserve">Our lab looks for sustainable alternatives to plastic products used in our research. </t>
  </si>
  <si>
    <t>F-11</t>
  </si>
  <si>
    <t xml:space="preserve">Our lab follows the Leave No Trace principles, packing out all personal trash and materials brought on field excursions to minimize impacts on the local environments. </t>
  </si>
  <si>
    <t>MARINE SCIENCES</t>
  </si>
  <si>
    <t>If our lab uses bait, we source it from a local vendor. The bait we use comes from prey that is not a key species in our ecosystem.</t>
  </si>
  <si>
    <t>Boats release numerous harmful substances into aquatic and marine environments, including nitrogen oxide, particulate matter, carbon monoxide, and non-methane volatile organic compounds (NMVOCs). To combat this, we do not idle our boat, we observe reasonable speeds, and we are careful when refueling.</t>
  </si>
  <si>
    <t>Our lab uses canvas piping bags for cement instead of plastic piping bags.</t>
  </si>
  <si>
    <t>Our lab collects all nets, traps, and flags when our research is complete.</t>
  </si>
  <si>
    <t>Our lab uses ceramic or another sustainable material (such as bamboo) for coral nursery trees instead of PVC.</t>
  </si>
  <si>
    <t>PLANT SCIENCES</t>
  </si>
  <si>
    <t>When it comes time to purchase new camping equipment, our lab purchases equipment that is produced from recycled materials.</t>
  </si>
  <si>
    <t xml:space="preserve">If our lab uses flags, we collect all flags when our research is complete. </t>
  </si>
  <si>
    <t>Instead of plastic marking flags, we either use a biodegradable alternative or tree marking paint.</t>
  </si>
  <si>
    <t>WILDLIFE STUDIES</t>
  </si>
  <si>
    <t>Our lab collects all nets, traps, flags, and fishing gear when our research is complete.</t>
  </si>
  <si>
    <t>If our lab uses bait, we source it from a local vendor that already delivers to the area. The bait we use comes from prey that is not a key species in our ecosystem.</t>
  </si>
  <si>
    <t xml:space="preserve">Our lab minimizes capture sampling by using cameras traps, tags and sensors, satellites, drones, or other less intrusive methods.  When capture sampling is necessary, organisms are treated ethically with empathy and respect.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</si>
</sst>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font>
      <sz val="11"/>
      <color theme="1"/>
      <name val="Calibri"/>
      <family val="2"/>
      <scheme val="minor"/>
    </font>
    <font>
      <sz val="11"/>
      <color theme="1"/>
      <name val="Calibri"/>
      <scheme val="minor"/>
    </font>
    <font>
      <b/>
      <sz val="11"/>
      <color theme="1"/>
      <name val="Calibri"/>
      <family val="2"/>
      <scheme val="minor"/>
    </font>
    <font>
      <b/>
      <sz val="11"/>
      <color theme="0"/>
      <name val="Calibri"/>
      <family val="2"/>
      <scheme val="minor"/>
    </font>
    <font>
      <sz val="11"/>
      <color rgb="FF000000"/>
      <name val="Calibri"/>
      <charset val="1"/>
    </font>
    <font>
      <sz val="11"/>
      <color rgb="FF000000"/>
      <name val="Calibri"/>
      <scheme val="minor"/>
    </font>
    <font>
      <b/>
      <sz val="11"/>
      <color rgb="FFFA7D00"/>
      <name val="Calibri"/>
      <scheme val="minor"/>
    </font>
    <font>
      <sz val="11"/>
      <color theme="0"/>
      <name val="Calibri"/>
      <scheme val="minor"/>
    </font>
  </fonts>
  <fills count="19">
    <fill>
      <patternFill patternType="none"/>
    </fill>
    <fill>
      <patternFill patternType="gray125"/>
    </fill>
    <fill>
      <patternFill patternType="solid">
        <fgColor rgb="FFF2F2F2"/>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9"/>
      </patternFill>
    </fill>
    <fill>
      <patternFill patternType="solid">
        <fgColor theme="9" tint="0.59999389629810485"/>
        <bgColor indexed="65"/>
      </patternFill>
    </fill>
    <fill>
      <patternFill patternType="solid">
        <fgColor theme="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8">
    <border>
      <left/>
      <right/>
      <top/>
      <bottom/>
      <diagonal/>
    </border>
    <border>
      <left/>
      <right/>
      <top style="thin">
        <color theme="6" tint="0.39997558519241921"/>
      </top>
      <bottom style="thin">
        <color theme="6" tint="0.39997558519241921"/>
      </bottom>
      <diagonal/>
    </border>
    <border>
      <left/>
      <right/>
      <top/>
      <bottom style="thin">
        <color theme="6" tint="0.39997558519241921"/>
      </bottom>
      <diagonal/>
    </border>
    <border>
      <left/>
      <right/>
      <top style="thin">
        <color theme="6" tint="0.39997558519241921"/>
      </top>
      <bottom/>
      <diagonal/>
    </border>
    <border>
      <left style="thin">
        <color theme="8" tint="0.39997558519241921"/>
      </left>
      <right/>
      <top style="thin">
        <color theme="8" tint="0.39997558519241921"/>
      </top>
      <bottom style="thin">
        <color theme="8" tint="0.39997558519241921"/>
      </bottom>
      <diagonal/>
    </border>
    <border>
      <left style="thin">
        <color rgb="FF7F7F7F"/>
      </left>
      <right style="thin">
        <color rgb="FF7F7F7F"/>
      </right>
      <top style="thin">
        <color rgb="FF7F7F7F"/>
      </top>
      <bottom style="thin">
        <color rgb="FF7F7F7F"/>
      </bottom>
      <diagonal/>
    </border>
    <border>
      <left/>
      <right/>
      <top/>
      <bottom style="thin">
        <color theme="5" tint="0.39997558519241921"/>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0" fontId="6" fillId="2" borderId="5" applyNumberFormat="0" applyAlignment="0" applyProtection="0"/>
    <xf numFmtId="0" fontId="7" fillId="3"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1" fillId="6" borderId="0" applyNumberFormat="0" applyBorder="0" applyAlignment="0" applyProtection="0"/>
    <xf numFmtId="0" fontId="7"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 fillId="10" borderId="0" applyNumberFormat="0" applyBorder="0" applyAlignment="0" applyProtection="0"/>
    <xf numFmtId="0" fontId="7" fillId="11" borderId="0" applyNumberFormat="0" applyBorder="0" applyAlignment="0" applyProtection="0"/>
    <xf numFmtId="0" fontId="1" fillId="12" borderId="0" applyNumberFormat="0" applyBorder="0" applyAlignment="0" applyProtection="0"/>
  </cellStyleXfs>
  <cellXfs count="48">
    <xf numFmtId="0" fontId="0" fillId="0" borderId="0" xfId="0"/>
    <xf numFmtId="0" fontId="2" fillId="0" borderId="0" xfId="0" applyFon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3" fillId="0" borderId="0" xfId="0" applyFont="1"/>
    <xf numFmtId="0" fontId="2"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2" xfId="0" applyFont="1" applyBorder="1" applyAlignment="1">
      <alignment horizontal="center"/>
    </xf>
    <xf numFmtId="0" fontId="3" fillId="0" borderId="2" xfId="0" applyFont="1" applyBorder="1"/>
    <xf numFmtId="0" fontId="2" fillId="0" borderId="1" xfId="0" applyFont="1" applyBorder="1" applyAlignment="1">
      <alignment horizontal="center" vertical="center"/>
    </xf>
    <xf numFmtId="0" fontId="0" fillId="0" borderId="1" xfId="0" applyBorder="1"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5" fillId="0" borderId="0" xfId="0" applyFont="1" applyAlignment="1">
      <alignment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wrapText="1"/>
    </xf>
    <xf numFmtId="0" fontId="0" fillId="15" borderId="0" xfId="0" applyFill="1"/>
    <xf numFmtId="0" fontId="2" fillId="15" borderId="0" xfId="0" applyFont="1" applyFill="1" applyAlignment="1">
      <alignment horizontal="center" vertical="center"/>
    </xf>
    <xf numFmtId="0" fontId="0" fillId="15" borderId="0" xfId="0" applyFill="1" applyAlignment="1">
      <alignment wrapText="1"/>
    </xf>
    <xf numFmtId="0" fontId="0" fillId="15" borderId="0" xfId="0" applyFill="1" applyAlignment="1">
      <alignment horizontal="center" vertical="center"/>
    </xf>
    <xf numFmtId="0" fontId="7" fillId="3" borderId="7" xfId="2" applyBorder="1"/>
    <xf numFmtId="0" fontId="7" fillId="9" borderId="7" xfId="8" applyBorder="1"/>
    <xf numFmtId="0" fontId="7" fillId="11" borderId="7" xfId="10" applyBorder="1"/>
    <xf numFmtId="0" fontId="7" fillId="7" borderId="7" xfId="6" applyBorder="1"/>
    <xf numFmtId="0" fontId="7" fillId="5" borderId="7" xfId="4" applyBorder="1"/>
    <xf numFmtId="0" fontId="0" fillId="0" borderId="7" xfId="0" applyBorder="1"/>
    <xf numFmtId="0" fontId="6" fillId="2" borderId="5" xfId="1"/>
    <xf numFmtId="0" fontId="0" fillId="14" borderId="0" xfId="0" applyFill="1" applyAlignment="1">
      <alignment horizontal="center" vertical="center"/>
    </xf>
    <xf numFmtId="0" fontId="0" fillId="13" borderId="0" xfId="0" applyFill="1" applyAlignment="1">
      <alignment horizontal="center" vertical="center"/>
    </xf>
    <xf numFmtId="0" fontId="0" fillId="16" borderId="0" xfId="0" applyFill="1" applyAlignment="1">
      <alignment horizontal="center" vertical="center"/>
    </xf>
    <xf numFmtId="0" fontId="0" fillId="14" borderId="6" xfId="0" applyFill="1" applyBorder="1" applyAlignment="1">
      <alignment horizontal="center" vertical="center"/>
    </xf>
    <xf numFmtId="0" fontId="0" fillId="14" borderId="2" xfId="0" applyFill="1" applyBorder="1" applyAlignment="1">
      <alignment horizontal="center" vertical="center"/>
    </xf>
    <xf numFmtId="0" fontId="6" fillId="2" borderId="5" xfId="1" applyAlignment="1">
      <alignment horizontal="center"/>
    </xf>
    <xf numFmtId="164" fontId="1" fillId="4" borderId="7" xfId="3" applyNumberFormat="1" applyBorder="1" applyAlignment="1">
      <alignment horizontal="center"/>
    </xf>
    <xf numFmtId="164" fontId="1" fillId="10" borderId="7" xfId="9" applyNumberFormat="1" applyBorder="1" applyAlignment="1">
      <alignment horizontal="center"/>
    </xf>
    <xf numFmtId="164" fontId="1" fillId="12" borderId="7" xfId="11" applyNumberFormat="1" applyBorder="1" applyAlignment="1">
      <alignment horizontal="center"/>
    </xf>
    <xf numFmtId="164" fontId="1" fillId="8" borderId="7" xfId="7" applyNumberFormat="1" applyBorder="1" applyAlignment="1">
      <alignment horizontal="center"/>
    </xf>
    <xf numFmtId="164" fontId="1" fillId="6" borderId="7" xfId="5" applyNumberFormat="1" applyBorder="1" applyAlignment="1">
      <alignment horizontal="center"/>
    </xf>
    <xf numFmtId="0" fontId="0" fillId="17" borderId="0" xfId="0" applyFill="1" applyAlignment="1">
      <alignment horizontal="center" vertical="center"/>
    </xf>
    <xf numFmtId="0" fontId="0" fillId="18" borderId="0" xfId="0" applyFill="1" applyAlignment="1">
      <alignment horizontal="center" vertical="center"/>
    </xf>
    <xf numFmtId="0" fontId="0" fillId="16" borderId="0" xfId="0" applyFill="1" applyAlignment="1">
      <alignment horizontal="center" vertical="center" wrapText="1"/>
    </xf>
  </cellXfs>
  <cellStyles count="12">
    <cellStyle name="40% - Accent2" xfId="3" builtinId="35"/>
    <cellStyle name="40% - Accent3" xfId="5" builtinId="39"/>
    <cellStyle name="40% - Accent4" xfId="7" builtinId="43"/>
    <cellStyle name="40% - Accent5" xfId="9" builtinId="47"/>
    <cellStyle name="40% - Accent6" xfId="11" builtinId="51"/>
    <cellStyle name="Accent2" xfId="2" builtinId="33"/>
    <cellStyle name="Accent3" xfId="4" builtinId="37"/>
    <cellStyle name="Accent4" xfId="6" builtinId="41"/>
    <cellStyle name="Accent5" xfId="8" builtinId="45"/>
    <cellStyle name="Accent6" xfId="10" builtinId="49"/>
    <cellStyle name="Calculation" xfId="1" builtinId="22"/>
    <cellStyle name="Normal" xfId="0" builtinId="0"/>
  </cellStyles>
  <dxfs count="34">
    <dxf>
      <numFmt numFmtId="0" formatCode="General"/>
      <fill>
        <patternFill patternType="none"/>
      </fill>
      <alignment horizontal="center" vertical="center"/>
    </dxf>
    <dxf>
      <numFmt numFmtId="0" formatCode="General"/>
    </dxf>
    <dxf>
      <font>
        <b/>
        <i val="0"/>
        <strike val="0"/>
        <condense val="0"/>
        <extend val="0"/>
        <outline val="0"/>
        <shadow val="0"/>
        <u val="none"/>
        <vertAlign val="baseline"/>
        <sz val="11"/>
        <color theme="1"/>
        <name val="Calibri"/>
        <family val="2"/>
        <scheme val="minor"/>
      </font>
      <fill>
        <patternFill patternType="none"/>
      </fill>
      <alignment horizontal="center" vertical="bottom" textRotation="0" wrapText="1" indent="0" justifyLastLine="0" shrinkToFit="0" readingOrder="0"/>
    </dxf>
    <dxf>
      <fill>
        <patternFill patternType="none"/>
      </fill>
      <alignment vertical="center"/>
    </dxf>
    <dxf>
      <font>
        <b/>
        <i val="0"/>
        <strike val="0"/>
        <condense val="0"/>
        <extend val="0"/>
        <outline val="0"/>
        <shadow val="0"/>
        <u val="none"/>
        <vertAlign val="baseline"/>
        <sz val="11"/>
        <color theme="1"/>
        <name val="Calibri"/>
        <family val="2"/>
        <scheme val="minor"/>
      </font>
      <fill>
        <patternFill patternType="none"/>
      </fill>
      <alignment horizontal="center" vertical="bottom" textRotation="0" wrapText="1" indent="0" justifyLastLine="0" shrinkToFit="0" readingOrder="0"/>
    </dxf>
    <dxf>
      <border outline="0">
        <bottom style="thin">
          <color theme="5" tint="0.39997558519241921"/>
        </bottom>
      </border>
    </dxf>
    <dxf>
      <border outline="0">
        <top style="thin">
          <color theme="5" tint="0.39997558519241921"/>
        </top>
      </border>
    </dxf>
    <dxf>
      <fill>
        <patternFill patternType="none"/>
      </fill>
    </dxf>
    <dxf>
      <fill>
        <patternFill patternType="none"/>
      </fill>
    </dxf>
    <dxf>
      <fill>
        <patternFill patternType="none"/>
      </fill>
      <alignment horizontal="center" vertical="center"/>
    </dxf>
    <dxf>
      <fill>
        <patternFill patternType="solid">
          <fgColor indexed="64"/>
          <bgColor theme="0" tint="-4.9989318521683403E-2"/>
        </patternFill>
      </fill>
      <alignment horizontal="center" vertical="center" textRotation="0" wrapText="0" indent="0" justifyLastLine="0" shrinkToFit="0" readingOrder="0"/>
    </dxf>
    <dxf>
      <fill>
        <patternFill patternType="none"/>
      </fill>
      <alignment horizontal="center" vertical="center"/>
    </dxf>
    <dxf>
      <fill>
        <patternFill patternType="none"/>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ill>
      <alignment horizontal="center" vertical="bottom" textRotation="0" wrapText="0" indent="0" justifyLastLine="0" shrinkToFit="0" readingOrder="0"/>
    </dxf>
    <dxf>
      <fill>
        <patternFill patternType="none"/>
      </fill>
    </dxf>
    <dxf>
      <numFmt numFmtId="0" formatCode="General"/>
      <fill>
        <patternFill patternType="solid">
          <fgColor indexed="64"/>
          <bgColor theme="2"/>
        </patternFill>
      </fill>
      <alignment horizontal="center" vertical="center"/>
    </dxf>
    <dxf>
      <alignment horizontal="center" vertical="center" textRotation="0" wrapText="0" indent="0" justifyLastLine="0" shrinkToFit="0" readingOrder="0"/>
    </dxf>
    <dxf>
      <alignment horizontal="center" vertical="cent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patternType="solid">
          <fgColor indexed="64"/>
          <bgColor theme="6" tint="0.79998168889431442"/>
        </patternFill>
      </fill>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ill>
      <alignment horizontal="center" vertical="center"/>
    </dxf>
    <dxf>
      <font>
        <b val="0"/>
        <i val="0"/>
        <strike val="0"/>
        <condense val="0"/>
        <extend val="0"/>
        <outline val="0"/>
        <shadow val="0"/>
        <u val="none"/>
        <vertAlign val="baseline"/>
        <sz val="11"/>
        <color theme="1"/>
        <name val="Calibri"/>
        <family val="2"/>
        <scheme val="minor"/>
      </font>
      <fill>
        <patternFill patternType="none">
          <fgColor theme="6" tint="0.79998168889431442"/>
          <bgColor theme="6" tint="0.79998168889431442"/>
        </patternFill>
      </fill>
      <alignment horizontal="general" vertical="bottom" textRotation="0" wrapText="1" indent="0" justifyLastLine="0" shrinkToFit="0" readingOrder="0"/>
      <border diagonalUp="0" diagonalDown="0">
        <left/>
        <right/>
        <top style="thin">
          <color theme="6" tint="0.39997558519241921"/>
        </top>
        <bottom style="thin">
          <color theme="6" tint="0.39997558519241921"/>
        </bottom>
        <vertical/>
        <horizontal/>
      </border>
    </dxf>
    <dxf>
      <font>
        <b/>
        <i val="0"/>
        <strike val="0"/>
        <condense val="0"/>
        <extend val="0"/>
        <outline val="0"/>
        <shadow val="0"/>
        <u val="none"/>
        <vertAlign val="baseline"/>
        <sz val="11"/>
        <color theme="1"/>
        <name val="Calibri"/>
        <family val="2"/>
        <scheme val="minor"/>
      </font>
      <fill>
        <patternFill patternType="none">
          <fgColor theme="6" tint="0.79998168889431442"/>
          <bgColor theme="6" tint="0.79998168889431442"/>
        </patternFill>
      </fill>
      <alignment horizontal="center" vertical="center" textRotation="0" wrapText="0" indent="0" justifyLastLine="0" shrinkToFit="0" readingOrder="0"/>
      <border diagonalUp="0" diagonalDown="0">
        <left/>
        <right/>
        <top style="thin">
          <color theme="6" tint="0.39997558519241921"/>
        </top>
        <bottom style="thin">
          <color theme="6" tint="0.39997558519241921"/>
        </bottom>
        <vertical/>
        <horizontal/>
      </border>
    </dxf>
    <dxf>
      <border outline="0">
        <top style="thin">
          <color theme="6" tint="0.39997558519241921"/>
        </top>
      </border>
    </dxf>
    <dxf>
      <border outline="0">
        <bottom style="thin">
          <color theme="6" tint="0.39997558519241921"/>
        </bottom>
      </border>
    </dxf>
    <dxf>
      <border outline="0">
        <left style="thin">
          <color theme="6" tint="0.39997558519241921"/>
        </left>
        <right style="thin">
          <color theme="6" tint="0.39997558519241921"/>
        </right>
        <top style="thin">
          <color theme="6" tint="0.39997558519241921"/>
        </top>
        <bottom style="thin">
          <color theme="6" tint="0.39997558519241921"/>
        </bottom>
      </border>
    </dxf>
    <dxf>
      <fill>
        <patternFill patternType="none"/>
      </fill>
    </dxf>
    <dxf>
      <fill>
        <patternFill patternType="none"/>
      </fill>
    </dxf>
    <dxf>
      <font>
        <b val="0"/>
        <i val="0"/>
        <strike val="0"/>
        <condense val="0"/>
        <extend val="0"/>
        <outline val="0"/>
        <shadow val="0"/>
        <u val="none"/>
        <vertAlign val="baseline"/>
        <sz val="11"/>
        <color theme="1"/>
        <name val="Calibri"/>
        <family val="2"/>
        <scheme val="minor"/>
      </font>
      <fill>
        <patternFill patternType="solid">
          <fgColor indexed="64"/>
          <bgColor theme="2" tint="-9.9978637043366805E-2"/>
        </patternFill>
      </fill>
      <alignment horizontal="center" vertical="center" textRotation="0" wrapText="0" indent="0" justifyLastLine="0" shrinkToFit="0" readingOrder="0"/>
      <border diagonalUp="0" diagonalDown="0" outline="0">
        <left/>
        <right style="thin">
          <color theme="5" tint="0.39997558519241921"/>
        </right>
        <top style="thin">
          <color theme="5" tint="0.39997558519241921"/>
        </top>
        <bottom style="thin">
          <color theme="5" tint="0.39997558519241921"/>
        </bottom>
      </border>
    </dxf>
    <dxf>
      <fill>
        <patternFill patternType="solid">
          <fgColor indexed="64"/>
          <bgColor theme="2"/>
        </patternFill>
      </fill>
      <alignment horizontal="center" vertical="cent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temle, Leyna Rose" id="{27D241BD-BF06-4C7F-945A-F3D6E5E02493}" userId="S::lrs126@miami.edu::a129635a-6e9d-48c8-8b85-46e1641bd0de" providerId="AD"/>
  <person displayName="Laughlin, Carlie Alexis" id="{E26E5F5E-5246-4D35-BCD3-E740DBE4261C}" userId="S::cxm2452@miami.edu::f372e9ff-b1a8-4e71-a617-777f1b8f659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5CE830-A129-410A-8A8C-3C5E8E250510}" name="Table134" displayName="Table134" ref="A1:E12" totalsRowShown="0">
  <autoFilter ref="A1:E12" xr:uid="{2D5CE830-A129-410A-8A8C-3C5E8E250510}">
    <filterColumn colId="0" hiddenButton="1"/>
    <filterColumn colId="1" hiddenButton="1"/>
    <filterColumn colId="2" hiddenButton="1"/>
    <filterColumn colId="3" hiddenButton="1"/>
    <filterColumn colId="4" hiddenButton="1"/>
  </autoFilter>
  <tableColumns count="5">
    <tableColumn id="1" xr3:uid="{A9F35BBC-4F09-45BD-B6E6-FC91632AAE3F}" name="Credit" dataDxfId="33"/>
    <tableColumn id="2" xr3:uid="{14B36D65-27F3-40FD-B605-C21474C624F0}" name="Description" dataDxfId="32"/>
    <tableColumn id="3" xr3:uid="{9B2F0D8A-C77B-4049-A608-CF349BA585EF}" name="Points"/>
    <tableColumn id="4" xr3:uid="{55A19CD0-138A-476C-AB3E-37E8D0267D8D}" name="Points Earned" dataDxfId="31"/>
    <tableColumn id="5" xr3:uid="{8AC60576-87F0-455F-A3AC-6D9FA9EAE82B}" name="N/A" dataDxfId="3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C3E62DA-BF5C-4446-B262-386A46DF6788}" name="Table6" displayName="Table6" ref="A1:E9" totalsRowShown="0" headerRowDxfId="29" dataDxfId="28" headerRowBorderDxfId="26" tableBorderDxfId="27" totalsRowBorderDxfId="25">
  <autoFilter ref="A1:E9" xr:uid="{0C3E62DA-BF5C-4446-B262-386A46DF6788}">
    <filterColumn colId="0" hiddenButton="1"/>
    <filterColumn colId="1" hiddenButton="1"/>
    <filterColumn colId="2" hiddenButton="1"/>
    <filterColumn colId="3" hiddenButton="1"/>
    <filterColumn colId="4" hiddenButton="1"/>
  </autoFilter>
  <tableColumns count="5">
    <tableColumn id="1" xr3:uid="{6252C62C-F8EF-400D-A77F-5F513539C6D7}" name="Credit" dataDxfId="24"/>
    <tableColumn id="2" xr3:uid="{9EE4DF13-3F06-4C6A-BE58-78FC01AC69E5}" name="Description" dataDxfId="23"/>
    <tableColumn id="3" xr3:uid="{4B859314-5DE8-40DC-A82F-A0F5831FBAB0}" name="Points" dataDxfId="22"/>
    <tableColumn id="5" xr3:uid="{974C6DE4-E81C-4356-92D6-0CF655CA6F4D}" name="Points Earned" dataDxfId="21"/>
    <tableColumn id="4" xr3:uid="{2B616C51-F783-40D8-A1DB-2B49897289ED}" name="N/A" dataDxfId="20"/>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758B04-A00B-4308-A68F-430C1567FA73}" name="Table13" displayName="Table13" ref="A1:E6" totalsRowShown="0">
  <autoFilter ref="A1:E6" xr:uid="{8D758B04-A00B-4308-A68F-430C1567FA73}">
    <filterColumn colId="0" hiddenButton="1"/>
    <filterColumn colId="1" hiddenButton="1"/>
    <filterColumn colId="2" hiddenButton="1"/>
    <filterColumn colId="3" hiddenButton="1"/>
    <filterColumn colId="4" hiddenButton="1"/>
  </autoFilter>
  <tableColumns count="5">
    <tableColumn id="1" xr3:uid="{EFD8494B-28E0-4B87-9966-07262F4532B6}" name="Credit" dataDxfId="19"/>
    <tableColumn id="2" xr3:uid="{DB7BB6EB-7378-4FC9-9643-FA51DD695345}" name="Description" dataDxfId="18"/>
    <tableColumn id="3" xr3:uid="{C3E98650-A16C-4051-B33C-895D8C4E1428}" name="Points" dataDxfId="17"/>
    <tableColumn id="5" xr3:uid="{B709E3B6-2E62-40F8-9E6F-629CD26483F9}" name="Points Earned" dataDxfId="16"/>
    <tableColumn id="4" xr3:uid="{364B9ED6-10CD-48DC-8EE2-994686B39A2A}" name="N/A" dataDxfId="1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2CF763-6B17-42FF-A9A1-C4C0DAB1F7E5}" name="Table1" displayName="Table1" ref="A1:E12" totalsRowShown="0" dataDxfId="14">
  <autoFilter ref="A1:E12" xr:uid="{F72CF763-6B17-42FF-A9A1-C4C0DAB1F7E5}"/>
  <tableColumns count="5">
    <tableColumn id="1" xr3:uid="{E070DBC6-CCCE-4B26-ABEB-FDA4E861A3A7}" name="Credit" dataDxfId="13"/>
    <tableColumn id="2" xr3:uid="{65F99159-185E-4EE7-B007-C37E21878AE6}" name="Description" dataDxfId="12"/>
    <tableColumn id="3" xr3:uid="{6FEB002F-DAAE-47EE-8BC9-44C23A155557}" name="Points" dataDxfId="11"/>
    <tableColumn id="5" xr3:uid="{CD7DCD4D-5824-4C43-9214-F8B71B1B27C5}" name="Points Earned" dataDxfId="10"/>
    <tableColumn id="4" xr3:uid="{4718E80D-47CE-4C7A-806C-A96584862E64}" name="N/A" dataDxfId="9"/>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3EEADB5-FDA3-4BB7-822E-F2B2168B5476}" name="Table4" displayName="Table4" ref="A13:E25" totalsRowShown="0" headerRowDxfId="8" dataDxfId="7" headerRowBorderDxfId="5" tableBorderDxfId="6">
  <autoFilter ref="A13:E25" xr:uid="{B3EEADB5-FDA3-4BB7-822E-F2B2168B5476}"/>
  <tableColumns count="5">
    <tableColumn id="1" xr3:uid="{87A28703-625D-4688-84EE-00E2D173017D}" name="Category" dataDxfId="4"/>
    <tableColumn id="2" xr3:uid="{ADF1C784-424A-486A-A652-3B60E7B9048B}" name="Description" dataDxfId="3"/>
    <tableColumn id="3" xr3:uid="{DDD9C02F-95CC-473C-8823-2D7E26B51557}" name="Points" dataDxfId="2"/>
    <tableColumn id="5" xr3:uid="{785C2564-8C84-44D2-8976-4856CB3C6724}" name="Points Earned" dataDxfId="1">
      <calculatedColumnFormula>SUM(D4:D13)</calculatedColumnFormula>
    </tableColumn>
    <tableColumn id="4" xr3:uid="{3E81B1DD-5422-42F6-ACCD-29876A3282D4}" name="N/A" dataDxfId="0">
      <calculatedColumnFormula>COUNTA(E4:E13)</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4-04-28T14:03:41.10" personId="{27D241BD-BF06-4C7F-945A-F3D6E5E02493}" id="{DE0EC94C-E598-4600-B2C3-0A334532CCD6}">
    <text>I'm not sure what plastic storage containers are you talking about?</text>
  </threadedComment>
  <threadedComment ref="B6" dT="2024-04-29T13:02:55.20" personId="{E26E5F5E-5246-4D35-BCD3-E740DBE4261C}" id="{2D83ABBA-2A45-49B1-AB09-FC1D3B6740A2}" parentId="{DE0EC94C-E598-4600-B2C3-0A334532CCD6}">
    <text>Hi Leyna! Plastic storage containers refers to smaller tupperware-like containers that some labs use but are unable to run through the autoclave.</text>
  </threadedComment>
  <threadedComment ref="B6" dT="2024-04-29T14:37:59.29" personId="{27D241BD-BF06-4C7F-945A-F3D6E5E02493}" id="{6BE35BAF-5ADF-46B0-A56F-91D935E63166}" parentId="{DE0EC94C-E598-4600-B2C3-0A334532CCD6}">
    <text>oh, we don't use the autoclave, so we can use the tupperwares that are normal and reuse them. Gotcha</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546F-B2BD-446E-ACDE-2D0727D9639E}">
  <dimension ref="A1:E10"/>
  <sheetViews>
    <sheetView workbookViewId="0">
      <selection activeCell="C8" sqref="C8"/>
    </sheetView>
  </sheetViews>
  <sheetFormatPr defaultRowHeight="15"/>
  <cols>
    <col min="1" max="1" width="30" bestFit="1" customWidth="1"/>
    <col min="2" max="2" width="18.28515625" bestFit="1" customWidth="1"/>
    <col min="5" max="5" width="15.140625" bestFit="1" customWidth="1"/>
  </cols>
  <sheetData>
    <row r="1" spans="1:5">
      <c r="A1" s="32" t="s">
        <v>0</v>
      </c>
      <c r="B1" s="32" t="s">
        <v>1</v>
      </c>
      <c r="D1" t="s">
        <v>2</v>
      </c>
      <c r="E1" t="s">
        <v>3</v>
      </c>
    </row>
    <row r="2" spans="1:5">
      <c r="A2" s="27" t="s">
        <v>4</v>
      </c>
      <c r="B2" s="40">
        <f>'Materials Management'!D12/(10-'Materials Management'!E12)</f>
        <v>0</v>
      </c>
      <c r="D2" t="s">
        <v>5</v>
      </c>
      <c r="E2" s="20">
        <v>3.5</v>
      </c>
    </row>
    <row r="3" spans="1:5">
      <c r="A3" s="28" t="s">
        <v>6</v>
      </c>
      <c r="B3" s="41">
        <f>'Cold Storage &amp; Appliances'!D9/(7-'Cold Storage &amp; Appliances'!E9)</f>
        <v>0</v>
      </c>
      <c r="D3" t="s">
        <v>7</v>
      </c>
      <c r="E3" s="20">
        <v>3</v>
      </c>
    </row>
    <row r="4" spans="1:5">
      <c r="A4" s="29" t="s">
        <v>8</v>
      </c>
      <c r="B4" s="42">
        <f>'Engagement, Equity, &amp; Inclusion'!D6/(4-'Engagement, Equity, &amp; Inclusion'!E6)</f>
        <v>0</v>
      </c>
      <c r="D4" t="s">
        <v>9</v>
      </c>
      <c r="E4" s="20">
        <v>2</v>
      </c>
    </row>
    <row r="5" spans="1:5">
      <c r="A5" s="30" t="s">
        <v>10</v>
      </c>
      <c r="B5" s="43">
        <f>'Sustainable Fieldwork'!D25/(38-'Sustainable Fieldwork'!E25)</f>
        <v>0</v>
      </c>
      <c r="D5" t="s">
        <v>11</v>
      </c>
      <c r="E5" s="20">
        <v>1</v>
      </c>
    </row>
    <row r="6" spans="1:5">
      <c r="A6" s="31" t="s">
        <v>12</v>
      </c>
      <c r="B6" s="44">
        <f>SUM(B2:B5)</f>
        <v>0</v>
      </c>
    </row>
    <row r="8" spans="1:5">
      <c r="A8" s="33" t="s">
        <v>13</v>
      </c>
      <c r="B8" s="39" t="str">
        <f>IF(B6&gt;=3.5, "Platinum", IF(B6&gt;=3, "Gold", IF(B6&gt;=2, "Silver", IF(B6&gt;1, "Bronze", "No Level"))))</f>
        <v>No Level</v>
      </c>
    </row>
    <row r="10" spans="1:5" ht="66.75" customHeight="1">
      <c r="A10" s="47" t="s">
        <v>14</v>
      </c>
      <c r="B10" s="47"/>
      <c r="C10" s="47"/>
      <c r="D10" s="47"/>
      <c r="E10" s="47"/>
    </row>
  </sheetData>
  <sheetProtection sheet="1" objects="1" scenarios="1"/>
  <mergeCells count="1">
    <mergeCell ref="A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1AAA-9C77-4483-B8B6-51A2F69AA885}">
  <dimension ref="A1:E13"/>
  <sheetViews>
    <sheetView tabSelected="1" topLeftCell="B1" workbookViewId="0">
      <selection activeCell="G2" sqref="G2"/>
    </sheetView>
  </sheetViews>
  <sheetFormatPr defaultRowHeight="15"/>
  <cols>
    <col min="1" max="1" width="12.85546875" style="10" customWidth="1"/>
    <col min="2" max="2" width="128" customWidth="1"/>
    <col min="3" max="3" width="12" customWidth="1"/>
    <col min="4" max="4" width="15.85546875" style="9" bestFit="1" customWidth="1"/>
    <col min="5" max="5" width="15.85546875" style="9" customWidth="1"/>
  </cols>
  <sheetData>
    <row r="1" spans="1:5">
      <c r="A1" s="4" t="s">
        <v>15</v>
      </c>
      <c r="B1" s="1" t="s">
        <v>16</v>
      </c>
      <c r="C1" s="20" t="s">
        <v>17</v>
      </c>
      <c r="D1" s="34" t="s">
        <v>18</v>
      </c>
      <c r="E1" s="34" t="s">
        <v>19</v>
      </c>
    </row>
    <row r="2" spans="1:5" ht="45.75">
      <c r="A2" s="4" t="s">
        <v>20</v>
      </c>
      <c r="B2" s="2" t="s">
        <v>21</v>
      </c>
      <c r="C2" s="9">
        <v>1</v>
      </c>
      <c r="D2" s="35"/>
      <c r="E2" s="45"/>
    </row>
    <row r="3" spans="1:5" ht="30.75">
      <c r="A3" s="4" t="s">
        <v>22</v>
      </c>
      <c r="B3" s="2" t="s">
        <v>23</v>
      </c>
      <c r="C3" s="9">
        <v>1</v>
      </c>
      <c r="D3" s="36"/>
      <c r="E3" s="46"/>
    </row>
    <row r="4" spans="1:5" ht="45.75">
      <c r="A4" s="4" t="s">
        <v>24</v>
      </c>
      <c r="B4" s="2" t="s">
        <v>25</v>
      </c>
      <c r="C4" s="9">
        <v>1</v>
      </c>
      <c r="D4" s="35"/>
      <c r="E4" s="45"/>
    </row>
    <row r="5" spans="1:5" ht="30.75">
      <c r="A5" s="4" t="s">
        <v>26</v>
      </c>
      <c r="B5" s="2" t="s">
        <v>27</v>
      </c>
      <c r="C5" s="9">
        <v>1</v>
      </c>
      <c r="D5" s="36"/>
      <c r="E5" s="46"/>
    </row>
    <row r="6" spans="1:5">
      <c r="A6" s="4" t="s">
        <v>28</v>
      </c>
      <c r="B6" s="2" t="s">
        <v>29</v>
      </c>
      <c r="C6" s="9">
        <v>1</v>
      </c>
      <c r="D6" s="35"/>
      <c r="E6" s="45"/>
    </row>
    <row r="7" spans="1:5" ht="30.75">
      <c r="A7" s="4" t="s">
        <v>30</v>
      </c>
      <c r="B7" s="2" t="s">
        <v>31</v>
      </c>
      <c r="C7" s="9">
        <v>1</v>
      </c>
      <c r="D7" s="36"/>
      <c r="E7" s="46"/>
    </row>
    <row r="8" spans="1:5" ht="30.75">
      <c r="A8" s="4" t="s">
        <v>32</v>
      </c>
      <c r="B8" s="2" t="s">
        <v>33</v>
      </c>
      <c r="C8" s="9">
        <v>1</v>
      </c>
      <c r="D8" s="35"/>
      <c r="E8" s="45"/>
    </row>
    <row r="9" spans="1:5" ht="30.75">
      <c r="A9" s="4" t="s">
        <v>34</v>
      </c>
      <c r="B9" s="2" t="s">
        <v>35</v>
      </c>
      <c r="C9" s="9">
        <v>1</v>
      </c>
      <c r="D9" s="36"/>
      <c r="E9" s="46"/>
    </row>
    <row r="10" spans="1:5">
      <c r="A10" s="4" t="s">
        <v>36</v>
      </c>
      <c r="B10" s="2" t="s">
        <v>37</v>
      </c>
      <c r="C10" s="9">
        <v>1</v>
      </c>
      <c r="D10" s="35"/>
      <c r="E10" s="45"/>
    </row>
    <row r="11" spans="1:5">
      <c r="A11" s="4" t="s">
        <v>38</v>
      </c>
      <c r="B11" s="2" t="s">
        <v>39</v>
      </c>
      <c r="C11" s="9">
        <v>1</v>
      </c>
      <c r="D11" s="36"/>
      <c r="E11" s="46"/>
    </row>
    <row r="12" spans="1:5">
      <c r="A12" s="24"/>
      <c r="B12" s="25"/>
      <c r="C12" s="23" t="s">
        <v>12</v>
      </c>
      <c r="D12" s="26">
        <f>SUM(D2:D11)</f>
        <v>0</v>
      </c>
      <c r="E12" s="26">
        <f>COUNTA(E2:E11)</f>
        <v>0</v>
      </c>
    </row>
    <row r="13" spans="1:5">
      <c r="E13"/>
    </row>
  </sheetData>
  <sheetProtection sheet="1" objects="1" scenarios="1"/>
  <protectedRanges>
    <protectedRange sqref="D2:D11" name="Range1"/>
    <protectedRange sqref="E2:E12" name="Range1_1"/>
  </protectedRange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8B395-2B14-48E4-AEEA-3F7ABAFB4517}">
  <dimension ref="A1:E9"/>
  <sheetViews>
    <sheetView topLeftCell="B1" workbookViewId="0">
      <selection activeCell="D2" sqref="D2:D8"/>
    </sheetView>
  </sheetViews>
  <sheetFormatPr defaultRowHeight="15"/>
  <cols>
    <col min="1" max="1" width="13.5703125" customWidth="1"/>
    <col min="2" max="2" width="126.140625" customWidth="1"/>
    <col min="4" max="4" width="15.85546875" style="9" bestFit="1" customWidth="1"/>
  </cols>
  <sheetData>
    <row r="1" spans="1:5">
      <c r="A1" s="11" t="s">
        <v>15</v>
      </c>
      <c r="B1" s="12" t="s">
        <v>16</v>
      </c>
      <c r="C1" s="21" t="s">
        <v>17</v>
      </c>
      <c r="D1" s="38" t="s">
        <v>18</v>
      </c>
      <c r="E1" s="38" t="s">
        <v>19</v>
      </c>
    </row>
    <row r="2" spans="1:5" ht="45.75">
      <c r="A2" s="13" t="s">
        <v>40</v>
      </c>
      <c r="B2" s="14" t="s">
        <v>41</v>
      </c>
      <c r="C2" s="9">
        <v>1</v>
      </c>
      <c r="D2" s="35"/>
      <c r="E2" s="45"/>
    </row>
    <row r="3" spans="1:5" ht="30.75">
      <c r="A3" s="13" t="s">
        <v>42</v>
      </c>
      <c r="B3" s="14" t="s">
        <v>43</v>
      </c>
      <c r="C3" s="9">
        <v>1</v>
      </c>
      <c r="D3" s="36"/>
      <c r="E3" s="46"/>
    </row>
    <row r="4" spans="1:5" ht="30.75">
      <c r="A4" s="13" t="s">
        <v>44</v>
      </c>
      <c r="B4" s="2" t="s">
        <v>45</v>
      </c>
      <c r="C4" s="9">
        <v>1</v>
      </c>
      <c r="D4" s="35"/>
      <c r="E4" s="45"/>
    </row>
    <row r="5" spans="1:5" ht="30.75">
      <c r="A5" s="13" t="s">
        <v>46</v>
      </c>
      <c r="B5" s="2" t="s">
        <v>47</v>
      </c>
      <c r="C5" s="9">
        <v>1</v>
      </c>
      <c r="D5" s="36"/>
      <c r="E5" s="46"/>
    </row>
    <row r="6" spans="1:5" ht="45.75">
      <c r="A6" s="15" t="s">
        <v>48</v>
      </c>
      <c r="B6" s="2" t="s">
        <v>49</v>
      </c>
      <c r="C6" s="9">
        <v>1</v>
      </c>
      <c r="D6" s="35"/>
      <c r="E6" s="45"/>
    </row>
    <row r="7" spans="1:5">
      <c r="A7" s="13" t="s">
        <v>50</v>
      </c>
      <c r="B7" s="2" t="s">
        <v>51</v>
      </c>
      <c r="C7" s="9">
        <v>1</v>
      </c>
      <c r="D7" s="36"/>
      <c r="E7" s="46"/>
    </row>
    <row r="8" spans="1:5" ht="60.75">
      <c r="A8" s="13" t="s">
        <v>52</v>
      </c>
      <c r="B8" s="2" t="s">
        <v>53</v>
      </c>
      <c r="C8" s="9">
        <v>1</v>
      </c>
      <c r="D8" s="35"/>
      <c r="E8" s="45"/>
    </row>
    <row r="9" spans="1:5">
      <c r="A9" s="15"/>
      <c r="B9" s="22"/>
      <c r="C9" s="9" t="s">
        <v>12</v>
      </c>
      <c r="D9" s="26">
        <f>SUM(D2:D8)</f>
        <v>0</v>
      </c>
      <c r="E9" s="26">
        <f>COUNTA(E2:E8)</f>
        <v>0</v>
      </c>
    </row>
  </sheetData>
  <sheetProtection sheet="1" objects="1" scenarios="1"/>
  <protectedRanges>
    <protectedRange sqref="D2:D8" name="Range1"/>
    <protectedRange sqref="E2:E9" name="Range1_1"/>
  </protectedRange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topLeftCell="B1" workbookViewId="0">
      <selection activeCell="B16" sqref="B16"/>
    </sheetView>
  </sheetViews>
  <sheetFormatPr defaultRowHeight="15"/>
  <cols>
    <col min="1" max="1" width="12" customWidth="1"/>
    <col min="2" max="2" width="126.85546875" customWidth="1"/>
    <col min="4" max="4" width="15.85546875" style="9" bestFit="1" customWidth="1"/>
  </cols>
  <sheetData>
    <row r="1" spans="1:5">
      <c r="A1" s="3" t="s">
        <v>15</v>
      </c>
      <c r="B1" s="1" t="s">
        <v>16</v>
      </c>
      <c r="C1" s="20" t="s">
        <v>17</v>
      </c>
      <c r="D1" s="34" t="s">
        <v>18</v>
      </c>
      <c r="E1" s="34" t="s">
        <v>19</v>
      </c>
    </row>
    <row r="2" spans="1:5" ht="30.75">
      <c r="A2" s="4" t="s">
        <v>54</v>
      </c>
      <c r="B2" s="2" t="s">
        <v>55</v>
      </c>
      <c r="C2" s="9">
        <v>1</v>
      </c>
      <c r="D2" s="35"/>
      <c r="E2" s="45"/>
    </row>
    <row r="3" spans="1:5" ht="30.75">
      <c r="A3" s="4" t="s">
        <v>56</v>
      </c>
      <c r="B3" s="2" t="s">
        <v>57</v>
      </c>
      <c r="C3" s="9">
        <v>1</v>
      </c>
      <c r="D3" s="36"/>
      <c r="E3" s="46"/>
    </row>
    <row r="4" spans="1:5" ht="30.75">
      <c r="A4" s="4" t="s">
        <v>58</v>
      </c>
      <c r="B4" s="2" t="s">
        <v>59</v>
      </c>
      <c r="C4" s="9">
        <v>1</v>
      </c>
      <c r="D4" s="35"/>
      <c r="E4" s="45"/>
    </row>
    <row r="5" spans="1:5">
      <c r="A5" s="4" t="s">
        <v>60</v>
      </c>
      <c r="B5" s="2" t="s">
        <v>61</v>
      </c>
      <c r="C5" s="9">
        <v>1</v>
      </c>
      <c r="D5" s="36"/>
      <c r="E5" s="46"/>
    </row>
    <row r="6" spans="1:5">
      <c r="A6" s="24"/>
      <c r="B6" s="25"/>
      <c r="C6" s="26" t="s">
        <v>12</v>
      </c>
      <c r="D6" s="26">
        <f>SUM(D2:D5)</f>
        <v>0</v>
      </c>
      <c r="E6" s="26">
        <f>COUNTA(E2:E5)</f>
        <v>0</v>
      </c>
    </row>
    <row r="13" spans="1:5">
      <c r="B13" s="10"/>
    </row>
  </sheetData>
  <sheetProtection sheet="1" objects="1" scenarios="1"/>
  <protectedRanges>
    <protectedRange sqref="D2:D5" name="Range1"/>
    <protectedRange sqref="E2:E6" name="Range1_2"/>
  </protectedRange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582C-FFC6-46DB-B24B-6925777DE0A8}">
  <dimension ref="A1:H28"/>
  <sheetViews>
    <sheetView topLeftCell="B1" workbookViewId="0">
      <selection activeCell="B29" sqref="B29"/>
    </sheetView>
  </sheetViews>
  <sheetFormatPr defaultRowHeight="15"/>
  <cols>
    <col min="1" max="1" width="14.7109375" style="3" customWidth="1"/>
    <col min="2" max="2" width="115.7109375" customWidth="1"/>
    <col min="3" max="3" width="11.42578125" customWidth="1"/>
    <col min="4" max="4" width="15.7109375" style="9" customWidth="1"/>
    <col min="5" max="5" width="13.7109375" customWidth="1"/>
  </cols>
  <sheetData>
    <row r="1" spans="1:8">
      <c r="A1" s="3" t="s">
        <v>15</v>
      </c>
      <c r="B1" s="1" t="s">
        <v>16</v>
      </c>
      <c r="C1" s="20" t="s">
        <v>17</v>
      </c>
      <c r="D1" s="34" t="s">
        <v>18</v>
      </c>
      <c r="E1" s="34" t="s">
        <v>19</v>
      </c>
    </row>
    <row r="2" spans="1:8" ht="45.75">
      <c r="A2" s="4" t="s">
        <v>62</v>
      </c>
      <c r="B2" s="2" t="s">
        <v>63</v>
      </c>
      <c r="C2" s="9">
        <v>1</v>
      </c>
      <c r="D2" s="35"/>
      <c r="E2" s="45"/>
    </row>
    <row r="3" spans="1:8" ht="60.75">
      <c r="A3" s="4" t="s">
        <v>64</v>
      </c>
      <c r="B3" s="19" t="s">
        <v>65</v>
      </c>
      <c r="C3" s="9">
        <v>1</v>
      </c>
      <c r="D3" s="36"/>
      <c r="E3" s="46"/>
      <c r="H3" s="16"/>
    </row>
    <row r="4" spans="1:8">
      <c r="A4" s="4" t="s">
        <v>66</v>
      </c>
      <c r="B4" s="2" t="s">
        <v>67</v>
      </c>
      <c r="C4" s="9">
        <v>1</v>
      </c>
      <c r="D4" s="35"/>
      <c r="E4" s="45"/>
      <c r="H4" s="4"/>
    </row>
    <row r="5" spans="1:8">
      <c r="A5" s="4" t="s">
        <v>68</v>
      </c>
      <c r="B5" s="2" t="s">
        <v>69</v>
      </c>
      <c r="C5" s="9">
        <v>1</v>
      </c>
      <c r="D5" s="36"/>
      <c r="E5" s="46"/>
    </row>
    <row r="6" spans="1:8">
      <c r="A6" s="3" t="s">
        <v>70</v>
      </c>
      <c r="B6" s="17" t="s">
        <v>71</v>
      </c>
      <c r="C6" s="9">
        <v>1</v>
      </c>
      <c r="D6" s="35"/>
      <c r="E6" s="45"/>
    </row>
    <row r="7" spans="1:8" ht="30.75">
      <c r="A7" s="3" t="s">
        <v>72</v>
      </c>
      <c r="B7" s="2" t="s">
        <v>73</v>
      </c>
      <c r="C7" s="9">
        <v>1</v>
      </c>
      <c r="D7" s="36"/>
      <c r="E7" s="46"/>
    </row>
    <row r="8" spans="1:8">
      <c r="A8" s="4" t="s">
        <v>74</v>
      </c>
      <c r="B8" s="2" t="s">
        <v>75</v>
      </c>
      <c r="C8" s="9">
        <v>2</v>
      </c>
      <c r="D8" s="35"/>
      <c r="E8" s="45"/>
    </row>
    <row r="9" spans="1:8">
      <c r="A9" s="3" t="s">
        <v>76</v>
      </c>
      <c r="B9" s="2" t="s">
        <v>77</v>
      </c>
      <c r="C9" s="9">
        <v>2</v>
      </c>
      <c r="D9" s="36"/>
      <c r="E9" s="46"/>
    </row>
    <row r="10" spans="1:8" ht="30.75">
      <c r="A10" s="3" t="s">
        <v>78</v>
      </c>
      <c r="B10" s="2" t="s">
        <v>79</v>
      </c>
      <c r="C10" s="9">
        <v>1</v>
      </c>
      <c r="D10" s="35"/>
      <c r="E10" s="45"/>
    </row>
    <row r="11" spans="1:8">
      <c r="A11" s="3" t="s">
        <v>80</v>
      </c>
      <c r="B11" s="2" t="s">
        <v>81</v>
      </c>
      <c r="C11" s="9">
        <v>1</v>
      </c>
      <c r="D11" s="36"/>
      <c r="E11" s="46"/>
    </row>
    <row r="12" spans="1:8" ht="30.75">
      <c r="A12" s="3" t="s">
        <v>82</v>
      </c>
      <c r="B12" s="2" t="s">
        <v>83</v>
      </c>
      <c r="C12" s="9">
        <v>1</v>
      </c>
      <c r="D12" s="35"/>
      <c r="E12" s="45"/>
    </row>
    <row r="13" spans="1:8">
      <c r="A13" s="5" t="s">
        <v>0</v>
      </c>
      <c r="B13" s="6" t="s">
        <v>16</v>
      </c>
      <c r="C13" s="5" t="s">
        <v>17</v>
      </c>
      <c r="D13" s="37" t="s">
        <v>18</v>
      </c>
      <c r="E13" s="34" t="s">
        <v>19</v>
      </c>
    </row>
    <row r="14" spans="1:8" ht="30.75">
      <c r="A14" s="7" t="s">
        <v>84</v>
      </c>
      <c r="B14" s="17" t="s">
        <v>85</v>
      </c>
      <c r="C14" s="8">
        <v>3</v>
      </c>
      <c r="D14" s="35"/>
      <c r="E14" s="45"/>
    </row>
    <row r="15" spans="1:8" ht="45.75">
      <c r="A15" s="7"/>
      <c r="B15" s="17" t="s">
        <v>86</v>
      </c>
      <c r="C15" s="8">
        <v>1</v>
      </c>
      <c r="D15" s="36"/>
      <c r="E15" s="46"/>
    </row>
    <row r="16" spans="1:8">
      <c r="B16" s="10" t="s">
        <v>87</v>
      </c>
      <c r="C16" s="9">
        <v>2</v>
      </c>
      <c r="D16" s="35"/>
      <c r="E16" s="45"/>
    </row>
    <row r="17" spans="1:5">
      <c r="B17" s="10" t="s">
        <v>88</v>
      </c>
      <c r="C17" s="9">
        <v>2</v>
      </c>
      <c r="D17" s="36"/>
      <c r="E17" s="46"/>
    </row>
    <row r="18" spans="1:5">
      <c r="B18" s="10" t="s">
        <v>89</v>
      </c>
      <c r="C18" s="9">
        <v>3</v>
      </c>
      <c r="D18" s="35"/>
      <c r="E18" s="45"/>
    </row>
    <row r="19" spans="1:5" ht="30.75">
      <c r="A19" s="7" t="s">
        <v>90</v>
      </c>
      <c r="B19" s="17" t="s">
        <v>91</v>
      </c>
      <c r="C19" s="9">
        <v>2</v>
      </c>
      <c r="D19" s="36"/>
      <c r="E19" s="46"/>
    </row>
    <row r="20" spans="1:5">
      <c r="A20" s="7"/>
      <c r="B20" s="10" t="s">
        <v>92</v>
      </c>
      <c r="C20" s="9">
        <v>2</v>
      </c>
      <c r="D20" s="35"/>
      <c r="E20" s="45"/>
    </row>
    <row r="21" spans="1:5">
      <c r="A21" s="7"/>
      <c r="B21" s="17" t="s">
        <v>93</v>
      </c>
      <c r="C21" s="9">
        <v>2</v>
      </c>
      <c r="D21" s="36"/>
      <c r="E21" s="46"/>
    </row>
    <row r="22" spans="1:5" ht="30.75">
      <c r="A22" s="7" t="s">
        <v>94</v>
      </c>
      <c r="B22" s="10" t="s">
        <v>95</v>
      </c>
      <c r="C22" s="8">
        <v>2</v>
      </c>
      <c r="D22" s="35"/>
      <c r="E22" s="45"/>
    </row>
    <row r="23" spans="1:5" ht="30.75">
      <c r="A23" s="7"/>
      <c r="B23" s="18" t="s">
        <v>96</v>
      </c>
      <c r="C23" s="8">
        <v>3</v>
      </c>
      <c r="D23" s="36"/>
      <c r="E23" s="46"/>
    </row>
    <row r="24" spans="1:5" ht="30.75">
      <c r="A24" s="7"/>
      <c r="B24" s="17" t="s">
        <v>97</v>
      </c>
      <c r="C24" s="7">
        <v>3</v>
      </c>
      <c r="D24" s="35"/>
      <c r="E24" s="45"/>
    </row>
    <row r="25" spans="1:5">
      <c r="A25" s="7"/>
      <c r="B25" s="17"/>
      <c r="C25" s="7" t="s">
        <v>12</v>
      </c>
      <c r="D25" s="9">
        <f>SUM(D14:D24,Table1[Points Earned])</f>
        <v>0</v>
      </c>
      <c r="E25" s="9">
        <f>COUNTA(E14:E24,Table1[N/A])</f>
        <v>0</v>
      </c>
    </row>
    <row r="26" spans="1:5">
      <c r="C26" s="9"/>
    </row>
    <row r="27" spans="1:5">
      <c r="A27" s="7"/>
      <c r="C27" s="7">
        <f>SUM(C14:C24,C2:C12)</f>
        <v>38</v>
      </c>
    </row>
    <row r="28" spans="1:5">
      <c r="A28" s="7"/>
      <c r="C28" s="7"/>
    </row>
  </sheetData>
  <sheetProtection sheet="1" objects="1" scenarios="1"/>
  <protectedRanges>
    <protectedRange sqref="E2:E12 E14:E24" name="Range1"/>
    <protectedRange sqref="D14:D24 D2:D12" name="Range2"/>
  </protectedRange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D432DCC401854FB82AA66CCE4BEDB2" ma:contentTypeVersion="14" ma:contentTypeDescription="Create a new document." ma:contentTypeScope="" ma:versionID="2161bcb57251043f9641b36340a70e71">
  <xsd:schema xmlns:xsd="http://www.w3.org/2001/XMLSchema" xmlns:xs="http://www.w3.org/2001/XMLSchema" xmlns:p="http://schemas.microsoft.com/office/2006/metadata/properties" xmlns:ns2="8e80d414-c2f4-4259-8c2b-d3d4863fc73d" xmlns:ns3="10879dfa-f861-4c7c-8f2e-eddb658738ba" targetNamespace="http://schemas.microsoft.com/office/2006/metadata/properties" ma:root="true" ma:fieldsID="e296a3687dd7af7fcf7c41178da45690" ns2:_="" ns3:_="">
    <xsd:import namespace="8e80d414-c2f4-4259-8c2b-d3d4863fc73d"/>
    <xsd:import namespace="10879dfa-f861-4c7c-8f2e-eddb658738b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0d414-c2f4-4259-8c2b-d3d4863fc7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ef97491-7d14-4104-886e-d82bd7da0a2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879dfa-f861-4c7c-8f2e-eddb658738b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a8a8018-556f-4e1f-864d-60e6202feb7e}" ma:internalName="TaxCatchAll" ma:showField="CatchAllData" ma:web="10879dfa-f861-4c7c-8f2e-eddb658738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e80d414-c2f4-4259-8c2b-d3d4863fc73d" xsi:nil="true"/>
    <SharedWithUsers xmlns="10879dfa-f861-4c7c-8f2e-eddb658738ba">
      <UserInfo>
        <DisplayName>Laughlin, Carlie Alexis</DisplayName>
        <AccountId>9</AccountId>
        <AccountType/>
      </UserInfo>
      <UserInfo>
        <DisplayName>Lhoutellier, Teddy</DisplayName>
        <AccountId>25</AccountId>
        <AccountType/>
      </UserInfo>
      <UserInfo>
        <DisplayName>Stemle, Leyna Rose</DisplayName>
        <AccountId>28</AccountId>
        <AccountType/>
      </UserInfo>
      <UserInfo>
        <DisplayName>Loebach, Sydney Quinn</DisplayName>
        <AccountId>30</AccountId>
        <AccountType/>
      </UserInfo>
      <UserInfo>
        <DisplayName>Searcy, Christopher A</DisplayName>
        <AccountId>67</AccountId>
        <AccountType/>
      </UserInfo>
      <UserInfo>
        <DisplayName>Brand, Larry E.</DisplayName>
        <AccountId>68</AccountId>
        <AccountType/>
      </UserInfo>
      <UserInfo>
        <DisplayName>Feeley, Kenneth</DisplayName>
        <AccountId>69</AccountId>
        <AccountType/>
      </UserInfo>
      <UserInfo>
        <DisplayName>Lirman, Diego</DisplayName>
        <AccountId>70</AccountId>
        <AccountType/>
      </UserInfo>
      <UserInfo>
        <DisplayName>Macdonald, Catherine</DisplayName>
        <AccountId>71</AccountId>
        <AccountType/>
      </UserInfo>
      <UserInfo>
        <DisplayName>D'Alessandro, Martine Annelies</DisplayName>
        <AccountId>72</AccountId>
        <AccountType/>
      </UserInfo>
    </SharedWithUsers>
    <lcf76f155ced4ddcb4097134ff3c332f xmlns="8e80d414-c2f4-4259-8c2b-d3d4863fc73d">
      <Terms xmlns="http://schemas.microsoft.com/office/infopath/2007/PartnerControls"/>
    </lcf76f155ced4ddcb4097134ff3c332f>
    <TaxCatchAll xmlns="10879dfa-f861-4c7c-8f2e-eddb658738b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CD4F7-EBC9-4D58-B946-E41FFBAA8BE8}"/>
</file>

<file path=customXml/itemProps2.xml><?xml version="1.0" encoding="utf-8"?>
<ds:datastoreItem xmlns:ds="http://schemas.openxmlformats.org/officeDocument/2006/customXml" ds:itemID="{C5A063DB-32AB-4686-AB4E-334D21DEA38C}"/>
</file>

<file path=customXml/itemProps3.xml><?xml version="1.0" encoding="utf-8"?>
<ds:datastoreItem xmlns:ds="http://schemas.openxmlformats.org/officeDocument/2006/customXml" ds:itemID="{3BAC8B25-4413-4686-B440-BBBC476684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Loebach, Sydney Quinn</cp:lastModifiedBy>
  <cp:revision/>
  <dcterms:created xsi:type="dcterms:W3CDTF">2024-02-23T13:38:38Z</dcterms:created>
  <dcterms:modified xsi:type="dcterms:W3CDTF">2024-11-21T14:55:36Z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0x010100CCD432DCC401854FB82AA66CCE4BEDB2</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{"FileActivityType":"8","FileActivityTimeStamp":"2024-04-29T14:39:03.343Z","FileActivityUsersOnPage":[{"DisplayName":"Stemle, Leyna Rose","Id":"lrs126@miami.edu"}],"FileActivityNavigationId":null}</vt:lpwstr>
  </property>
  <property fmtid="{D5CDD505-2E9C-101B-9397-08002B2CF9AE}" pid="7" name="TriggerFlowInfo">
    <vt:lpwstr/>
  </property>
</Properties>
</file>